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ortfolio" sheetId="1" state="visible" r:id="rId3"/>
    <sheet name="Client 1" sheetId="2" state="visible" r:id="rId4"/>
    <sheet name="Client 2" sheetId="3" state="visible" r:id="rId5"/>
    <sheet name="Client 3" sheetId="4" state="visible" r:id="rId6"/>
    <sheet name="Client 4" sheetId="5" state="visible" r:id="rId7"/>
    <sheet name="Client 5" sheetId="6" state="visible" r:id="rId8"/>
    <sheet name="Client 6" sheetId="7" state="visible" r:id="rId9"/>
    <sheet name="Example portfolio" sheetId="8" state="visible" r:id="rId10"/>
    <sheet name="Example client" sheetId="9" state="visible" r:id="rId11"/>
    <sheet name="Where each number lives" sheetId="10" state="visible" r:id="rId12"/>
  </sheets>
  <definedNames>
    <definedName function="false" hidden="false" localSheetId="1" name="_xlnm.Print_Area" vbProcedure="false">'Client 1'!$A$1:$G$43</definedName>
    <definedName function="false" hidden="false" localSheetId="2" name="_xlnm.Print_Area" vbProcedure="false">'Client 2'!$A$1:$G$43</definedName>
    <definedName function="false" hidden="false" localSheetId="3" name="_xlnm.Print_Area" vbProcedure="false">'Client 3'!$A$1:$G$43</definedName>
    <definedName function="false" hidden="false" localSheetId="4" name="_xlnm.Print_Area" vbProcedure="false">'Client 4'!$A$1:$G$43</definedName>
    <definedName function="false" hidden="false" localSheetId="5" name="_xlnm.Print_Area" vbProcedure="false">'Client 5'!$A$1:$G$43</definedName>
    <definedName function="false" hidden="false" localSheetId="6" name="_xlnm.Print_Area" vbProcedure="false">'Client 6'!$A$1:$G$43</definedName>
    <definedName function="false" hidden="false" localSheetId="8" name="_xlnm.Print_Area" vbProcedure="false">'Example client'!$A$1:$G$43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<sst xmlns="http://schemas.openxmlformats.org/spreadsheetml/2006/main" count="462" uniqueCount="114">
  <si>
    <t xml:space="preserve">Portfolio - every client on one page</t>
  </si>
  <si>
    <t xml:space="preserve">Fills itself from the Client sheets. Read order ranks the worst change against the same month last year as 1. Status follows the 2 thresholds on the right, which you can change. For a 7th client, copy a Client sheet, then copy the last Portfolio row down and change Client 6 to Client 7 in its Sheet cell and its formulas. A client that reads Fill last year or No sales last year gets no read order.</t>
  </si>
  <si>
    <t xml:space="preserve">Read order</t>
  </si>
  <si>
    <t xml:space="preserve">Sheet</t>
  </si>
  <si>
    <t xml:space="preserve">Brand</t>
  </si>
  <si>
    <t xml:space="preserve">This month</t>
  </si>
  <si>
    <t xml:space="preserve">Last month</t>
  </si>
  <si>
    <t xml:space="preserve">Same month last year</t>
  </si>
  <si>
    <t xml:space="preserve">vs last month</t>
  </si>
  <si>
    <t xml:space="preserve">vs last year</t>
  </si>
  <si>
    <t xml:space="preserve">Biggest move vs last year</t>
  </si>
  <si>
    <t xml:space="preserve">Status</t>
  </si>
  <si>
    <t xml:space="preserve">Ranked on (helper)</t>
  </si>
  <si>
    <t xml:space="preserve">Status rule</t>
  </si>
  <si>
    <t xml:space="preserve">Below</t>
  </si>
  <si>
    <t xml:space="preserve">Client 1</t>
  </si>
  <si>
    <t xml:space="preserve">Call this week</t>
  </si>
  <si>
    <t xml:space="preserve">Client 2</t>
  </si>
  <si>
    <t xml:space="preserve">Watch</t>
  </si>
  <si>
    <t xml:space="preserve">Client 3</t>
  </si>
  <si>
    <t xml:space="preserve">Client 4</t>
  </si>
  <si>
    <t xml:space="preserve">Client 5</t>
  </si>
  <si>
    <t xml:space="preserve">Client 6</t>
  </si>
  <si>
    <t xml:space="preserve">Monthly client report</t>
  </si>
  <si>
    <t xml:space="preserve">Client brand</t>
  </si>
  <si>
    <t xml:space="preserve">Agency</t>
  </si>
  <si>
    <t xml:space="preserve">Month</t>
  </si>
  <si>
    <t xml:space="preserve">Fill the shaded cells, on the same dates for every channel. Use net sales where the channel gives it. Amazon's Ordered Product Sales is price times units sold, with refunds in separate columns, so say which figure you used. Enter 0 for a channel that didn't sell last year, or the Portfolio says Fill last year. The change columns, the total and the Portfolio sheet fill themselves. From sentopi.com/monthly-client-report-template</t>
  </si>
  <si>
    <t xml:space="preserve">Net revenue by channel</t>
  </si>
  <si>
    <t xml:space="preserve">$ change vs last year</t>
  </si>
  <si>
    <t xml:space="preserve">Size of move (helper)</t>
  </si>
  <si>
    <t xml:space="preserve">Amazon</t>
  </si>
  <si>
    <t xml:space="preserve">Shopify</t>
  </si>
  <si>
    <t xml:space="preserve">Walmart</t>
  </si>
  <si>
    <t xml:space="preserve">TikTok Shop</t>
  </si>
  <si>
    <t xml:space="preserve">Wholesale or Faire</t>
  </si>
  <si>
    <t xml:space="preserve">Other</t>
  </si>
  <si>
    <t xml:space="preserve">Total, all channels</t>
  </si>
  <si>
    <t xml:space="preserve">Traffic, conversion and order value</t>
  </si>
  <si>
    <t xml:space="preserve">Where it comes from</t>
  </si>
  <si>
    <t xml:space="preserve">Amazon sessions</t>
  </si>
  <si>
    <t xml:space="preserve">Business reports by Date, Sessions - Total</t>
  </si>
  <si>
    <t xml:space="preserve">Amazon unit session percentage</t>
  </si>
  <si>
    <t xml:space="preserve">Business reports by Date, Unit Session Percentage</t>
  </si>
  <si>
    <t xml:space="preserve">Shopify sessions</t>
  </si>
  <si>
    <t xml:space="preserve">Shopify Analytics, Sessions</t>
  </si>
  <si>
    <t xml:space="preserve">Shopify conversion rate</t>
  </si>
  <si>
    <t xml:space="preserve">Shopify Analytics, Conversion rate</t>
  </si>
  <si>
    <t xml:space="preserve">Shopify average order value</t>
  </si>
  <si>
    <t xml:space="preserve">Shopify Analytics, Average order value</t>
  </si>
  <si>
    <t xml:space="preserve">Ad spend, all channels</t>
  </si>
  <si>
    <t xml:space="preserve">Amazon Ads, Meta and Google Ads</t>
  </si>
  <si>
    <t xml:space="preserve">Headline</t>
  </si>
  <si>
    <t xml:space="preserve">One sentence on the whole business, with the number</t>
  </si>
  <si>
    <t xml:space="preserve">What moved and why</t>
  </si>
  <si>
    <t xml:space="preserve">The 2 or 3 rows that moved most, each with its cause</t>
  </si>
  <si>
    <t xml:space="preserve">What we did this month</t>
  </si>
  <si>
    <t xml:space="preserve">Your work, each with its date</t>
  </si>
  <si>
    <t xml:space="preserve">Next month</t>
  </si>
  <si>
    <t xml:space="preserve">Every action with an owner and a date</t>
  </si>
  <si>
    <t xml:space="preserve">Action</t>
  </si>
  <si>
    <t xml:space="preserve">Owner</t>
  </si>
  <si>
    <t xml:space="preserve">Due</t>
  </si>
  <si>
    <t xml:space="preserve">Decisions for the client</t>
  </si>
  <si>
    <t xml:space="preserve">A question with your recommendation</t>
  </si>
  <si>
    <t xml:space="preserve">Example portfolio - 4 fictional brands, for illustration only. September 2026</t>
  </si>
  <si>
    <t xml:space="preserve">Against August 2026 and September 2025. Brightwick is up on last month and down on last year, which is why the read order uses last year.</t>
  </si>
  <si>
    <t xml:space="preserve">Example</t>
  </si>
  <si>
    <t xml:space="preserve">Brightwick Candles</t>
  </si>
  <si>
    <t xml:space="preserve">Shopify -$5,500</t>
  </si>
  <si>
    <t xml:space="preserve">Kestrel Kitchen</t>
  </si>
  <si>
    <t xml:space="preserve">Amazon -$10,800</t>
  </si>
  <si>
    <t xml:space="preserve">Nimbus Sleep</t>
  </si>
  <si>
    <t xml:space="preserve">Amazon +$9,300</t>
  </si>
  <si>
    <t xml:space="preserve">Alder Pet Co</t>
  </si>
  <si>
    <t xml:space="preserve">Amazon +$15,500</t>
  </si>
  <si>
    <t xml:space="preserve">Monthly client report - Kestrel Kitchen, a fictional brand, for illustration only</t>
  </si>
  <si>
    <t xml:space="preserve">Your agency</t>
  </si>
  <si>
    <t xml:space="preserve">September 2026</t>
  </si>
  <si>
    <t xml:space="preserve">Sales across every channel were $79,600 in September, down 2.3% on September 2025, because Amazon fell $10,800 while Shopify grew $7,200 and wholesale grew $1,700.</t>
  </si>
  <si>
    <t xml:space="preserve">Amazon fell on both branches: sessions were down 10.6% on last year and unit session percentage fell from 11.8% to 10.6%. The 3 board-oil SKUs lost the most.</t>
  </si>
  <si>
    <t xml:space="preserve">Shopify grew on traffic: sessions were up 26% on last year at the same order value, after the Meta prospecting test started on September 8.</t>
  </si>
  <si>
    <t xml:space="preserve">Moved $1,200 a month of Amazon ad budget to Meta prospecting for the Shopify store, from September 8.</t>
  </si>
  <si>
    <t xml:space="preserve">Rewrote the main image and first 2 bullets on the 3 board-oil listings, live September 19.</t>
  </si>
  <si>
    <t xml:space="preserve">Read the board-oil listings' unit session percentage for the 3 weeks after the new images</t>
  </si>
  <si>
    <t xml:space="preserve">October 10</t>
  </si>
  <si>
    <t xml:space="preserve">Send the November coupon plan for the 3 board-oil SKUs</t>
  </si>
  <si>
    <t xml:space="preserve">October 15</t>
  </si>
  <si>
    <t xml:space="preserve">Confirm wholesale reorders for the holiday catalog</t>
  </si>
  <si>
    <t xml:space="preserve">Client</t>
  </si>
  <si>
    <t xml:space="preserve">October 20</t>
  </si>
  <si>
    <t xml:space="preserve">Keep the $1,200 on Meta for October? Recommendation: yes, since Shopify sessions grew 26% and its order value held.</t>
  </si>
  <si>
    <t xml:space="preserve">Where each number lives</t>
  </si>
  <si>
    <t xml:space="preserve">Row</t>
  </si>
  <si>
    <t xml:space="preserve">How to get it each month</t>
  </si>
  <si>
    <t xml:space="preserve">Amazon sales</t>
  </si>
  <si>
    <t xml:space="preserve">Seller Central, Reports tab, Business reports by Date: Ordered Product Sales, the price of order items times units sold. Refunds are separate columns, Units Refunded and Refund Rate</t>
  </si>
  <si>
    <t xml:space="preserve">Ask the client for the Business reports by Date download. Data is generally available for up to 2 years, enough for the same month last year</t>
  </si>
  <si>
    <t xml:space="preserve">Amazon sessions and unit session percentage</t>
  </si>
  <si>
    <t xml:space="preserve">Business reports by Date, the same download</t>
  </si>
  <si>
    <t xml:space="preserve">As above</t>
  </si>
  <si>
    <t xml:space="preserve">Shopify net revenue</t>
  </si>
  <si>
    <t xml:space="preserve">Analytics, Reports, Net sales by channel. Net sales are gross sales less discounts and sales reversals</t>
  </si>
  <si>
    <t xml:space="preserve">The client sends the report, or, if you have a Shopify Partner account, a collaborator account from the store's 4-digit collaborator request code</t>
  </si>
  <si>
    <t xml:space="preserve">Shopify sessions, conversion rate, average order value</t>
  </si>
  <si>
    <t xml:space="preserve">Shopify Analytics</t>
  </si>
  <si>
    <t xml:space="preserve">Seller Center sales reports. See sentopi.com/walmart-sales-report</t>
  </si>
  <si>
    <t xml:space="preserve">The client's export</t>
  </si>
  <si>
    <t xml:space="preserve">Data Compass. See sentopi.com/tiktok-shop-analytics</t>
  </si>
  <si>
    <t xml:space="preserve">Invoices, or Faire's orders export. See sentopi.com/how-to-increase-faire-sales</t>
  </si>
  <si>
    <t xml:space="preserve">Ad spend</t>
  </si>
  <si>
    <t xml:space="preserve">Amazon Ads campaign reports, Meta Ads Manager, Google Ads</t>
  </si>
  <si>
    <t xml:space="preserve">Your own ad accounts</t>
  </si>
  <si>
    <t xml:space="preserve">Pull every channel for the same calendar month. Sources: Amazon Seller Central, Business reports and Business reports glossary, and Shopify Help Center, Sales reports and Collaborator accounts, read October 11, 2026.</t>
  </si>
</sst>
</file>

<file path=xl/styles.xml><?xml version="1.0" encoding="utf-8"?>
<styleSheet xmlns="http://schemas.openxmlformats.org/spreadsheetml/2006/main">
  <numFmts count="9">
    <numFmt numFmtId="164" formatCode="General"/>
    <numFmt numFmtId="165" formatCode="\$#,##0"/>
    <numFmt numFmtId="166" formatCode="\+0.0%;\-0.0%;0.0%"/>
    <numFmt numFmtId="167" formatCode="&quot;+$&quot;#,##0;&quot;-$&quot;#,##0;\$0"/>
    <numFmt numFmtId="168" formatCode="0;\-0;;@"/>
    <numFmt numFmtId="169" formatCode="#,##0"/>
    <numFmt numFmtId="170" formatCode="0.0%"/>
    <numFmt numFmtId="171" formatCode="\+0.0&quot; pts&quot;;\-0.0&quot; pts&quot;;0.0&quot; pts&quot;"/>
    <numFmt numFmtId="172" formatCode="\$#,##0.00"/>
  </numFmts>
  <fonts count="9">
    <font>
      <sz val="11"/>
      <color theme="1"/>
      <name val="Calibri"/>
      <family val="2"/>
      <charset val="1"/>
    </font>
    <font>
      <sz val="10"/>
      <name val="Arial"/>
      <family val="0"/>
    </font>
    <font>
      <sz val="10"/>
      <name val="Arial"/>
      <family val="0"/>
    </font>
    <font>
      <sz val="10"/>
      <name val="Arial"/>
      <family val="0"/>
    </font>
    <font>
      <b val="true"/>
      <sz val="14"/>
      <name val="Cambria"/>
      <family val="0"/>
      <charset val="1"/>
    </font>
    <font>
      <i val="true"/>
      <sz val="11"/>
      <color rgb="FF5A5A5A"/>
      <name val="Cambria"/>
      <family val="0"/>
      <charset val="1"/>
    </font>
    <font>
      <b val="true"/>
      <sz val="11"/>
      <color rgb="FFFFFFFF"/>
      <name val="Cambria"/>
      <family val="0"/>
      <charset val="1"/>
    </font>
    <font>
      <b val="true"/>
      <sz val="11"/>
      <name val="Cambria"/>
      <family val="0"/>
      <charset val="1"/>
    </font>
    <font>
      <b val="true"/>
      <sz val="11"/>
      <color rgb="FFA33A2C"/>
      <name val="Cambria"/>
      <family val="0"/>
      <charset val="1"/>
    </font>
  </fonts>
  <fills count="4">
    <fill>
      <patternFill patternType="none"/>
    </fill>
    <fill>
      <patternFill patternType="gray125"/>
    </fill>
    <fill>
      <patternFill patternType="solid">
        <fgColor rgb="FF1F5C5A"/>
        <bgColor rgb="FF5A5A5A"/>
      </patternFill>
    </fill>
    <fill>
      <patternFill patternType="solid">
        <fgColor rgb="FFFFF8E1"/>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6" fontId="0" fillId="3"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0" fillId="3"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false" indent="0" shrinkToFit="false"/>
      <protection locked="true" hidden="false"/>
    </xf>
    <xf numFmtId="169" fontId="0" fillId="3" borderId="0" xfId="0" applyFont="false" applyBorder="false" applyAlignment="true" applyProtection="false">
      <alignment horizontal="general" vertical="top" textRotation="0" wrapText="false" indent="0" shrinkToFit="false"/>
      <protection locked="true" hidden="false"/>
    </xf>
    <xf numFmtId="166" fontId="0" fillId="0" borderId="0" xfId="0" applyFont="fals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70" fontId="0" fillId="3" borderId="0" xfId="0" applyFont="false" applyBorder="false" applyAlignment="true" applyProtection="false">
      <alignment horizontal="general" vertical="top" textRotation="0" wrapText="false" indent="0" shrinkToFit="false"/>
      <protection locked="true" hidden="false"/>
    </xf>
    <xf numFmtId="171" fontId="0" fillId="0" borderId="0" xfId="0" applyFont="false" applyBorder="false" applyAlignment="true" applyProtection="false">
      <alignment horizontal="general" vertical="top" textRotation="0" wrapText="false" indent="0" shrinkToFit="false"/>
      <protection locked="true" hidden="false"/>
    </xf>
    <xf numFmtId="172" fontId="0" fillId="3" borderId="0" xfId="0" applyFont="false" applyBorder="false" applyAlignment="true" applyProtection="false">
      <alignment horizontal="general" vertical="top" textRotation="0" wrapText="false" indent="0" shrinkToFit="false"/>
      <protection locked="true" hidden="false"/>
    </xf>
    <xf numFmtId="165" fontId="0" fillId="3" borderId="0" xfId="0" applyFont="fals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true" applyAlignment="true" applyProtection="false">
      <alignment horizontal="general" vertical="top" textRotation="0" wrapText="true" indent="0" shrinkToFit="false"/>
      <protection locked="true" hidden="false"/>
    </xf>
    <xf numFmtId="164" fontId="0" fillId="3" borderId="0" xfId="0" applyFont="fals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5C5A"/>
      <rgbColor rgb="FFC0C0C0"/>
      <rgbColor rgb="FF808080"/>
      <rgbColor rgb="FF9999FF"/>
      <rgbColor rgb="FF993366"/>
      <rgbColor rgb="FFFFF8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5A5A"/>
      <rgbColor rgb="FF969696"/>
      <rgbColor rgb="FF003366"/>
      <rgbColor rgb="FF339966"/>
      <rgbColor rgb="FF003300"/>
      <rgbColor rgb="FF333300"/>
      <rgbColor rgb="FFA33A2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0" width="11"/>
    <col collapsed="false" customWidth="true" hidden="false" outlineLevel="0" max="3" min="3" style="0" width="22"/>
    <col collapsed="false" customWidth="true" hidden="false" outlineLevel="0" max="5" min="4" style="0" width="13"/>
    <col collapsed="false" customWidth="true" hidden="false" outlineLevel="0" max="6" min="6" style="0" width="16"/>
    <col collapsed="false" customWidth="true" hidden="false" outlineLevel="0" max="8" min="7" style="0" width="13"/>
    <col collapsed="false" customWidth="true" hidden="false" outlineLevel="0" max="9" min="9" style="0" width="30"/>
    <col collapsed="false" customWidth="true" hidden="false" outlineLevel="0" max="10" min="10" style="0" width="15"/>
    <col collapsed="false" customWidth="true" hidden="false" outlineLevel="0" max="11" min="11" style="0" width="12"/>
    <col collapsed="false" customWidth="true" hidden="false" outlineLevel="0" max="12" min="12" style="0" width="16"/>
    <col collapsed="false" customWidth="true" hidden="false" outlineLevel="0" max="13" min="13" style="0" width="10"/>
  </cols>
  <sheetData>
    <row r="1" customFormat="false" ht="17.35" hidden="false" customHeight="false" outlineLevel="0" collapsed="false">
      <c r="A1" s="1" t="s">
        <v>0</v>
      </c>
    </row>
    <row r="2" customFormat="false" ht="45.75" hidden="false" customHeight="true" outlineLevel="0" collapsed="false">
      <c r="A2" s="2" t="s">
        <v>1</v>
      </c>
      <c r="B2" s="2"/>
      <c r="C2" s="2"/>
      <c r="D2" s="2"/>
      <c r="E2" s="2"/>
      <c r="F2" s="2"/>
      <c r="G2" s="2"/>
      <c r="H2" s="2"/>
      <c r="I2" s="2"/>
      <c r="J2" s="2"/>
    </row>
    <row r="4" customFormat="false" ht="26.85" hidden="false" customHeight="false" outlineLevel="0" collapsed="false">
      <c r="A4" s="3" t="s">
        <v>2</v>
      </c>
      <c r="B4" s="3" t="s">
        <v>3</v>
      </c>
      <c r="C4" s="3" t="s">
        <v>4</v>
      </c>
      <c r="D4" s="3" t="s">
        <v>5</v>
      </c>
      <c r="E4" s="3" t="s">
        <v>6</v>
      </c>
      <c r="F4" s="3" t="s">
        <v>7</v>
      </c>
      <c r="G4" s="3" t="s">
        <v>8</v>
      </c>
      <c r="H4" s="3" t="s">
        <v>9</v>
      </c>
      <c r="I4" s="3" t="s">
        <v>10</v>
      </c>
      <c r="J4" s="3" t="s">
        <v>11</v>
      </c>
      <c r="K4" s="3" t="s">
        <v>12</v>
      </c>
      <c r="L4" s="4" t="s">
        <v>13</v>
      </c>
      <c r="M4" s="4" t="s">
        <v>14</v>
      </c>
    </row>
    <row r="5" customFormat="false" ht="15" hidden="false" customHeight="false" outlineLevel="0" collapsed="false">
      <c r="A5" s="0" t="str">
        <f aca="false">IF(K5="","",COUNTIF($K$5:$K$40,"&lt;"&amp;K5)+1)</f>
        <v/>
      </c>
      <c r="B5" s="0" t="s">
        <v>15</v>
      </c>
      <c r="C5" s="0" t="str">
        <f aca="false">IF('Client 1'!$B$3="","",'Client 1'!$B$3)</f>
        <v/>
      </c>
      <c r="D5" s="5" t="str">
        <f aca="false">IF('Client 1'!$B$15="","",'Client 1'!$B$15)</f>
        <v/>
      </c>
      <c r="E5" s="5" t="str">
        <f aca="false">IF('Client 1'!$C$15="","",'Client 1'!$C$15)</f>
        <v/>
      </c>
      <c r="F5" s="5" t="str">
        <f aca="false">IF('Client 1'!$D$15="","",'Client 1'!$D$15)</f>
        <v/>
      </c>
      <c r="G5" s="6" t="str">
        <f aca="false">IF(OR(D5="",E5="",E5=0),"",D5/E5-1)</f>
        <v/>
      </c>
      <c r="H5" s="6" t="str">
        <f aca="false">IF(OR(D5="",F5="",F5=0,'Client 1'!$H$15&gt;0),"",D5/F5-1)</f>
        <v/>
      </c>
      <c r="I5" s="0" t="str">
        <f aca="false">IF(OR('Client 1'!$H$15&gt;0,MAX('Client 1'!$H$9:$H$14)=0),"",INDEX('Client 1'!$A$9:$A$14,MATCH(MAX('Client 1'!$H$9:$H$14),'Client 1'!$H$9:$H$14,0))&amp;" "&amp;TEXT(INDEX('Client 1'!$G$9:$G$14,MATCH(MAX('Client 1'!$H$9:$H$14),'Client 1'!$H$9:$H$14,0)),"+$#,##0;-$#,##0"))</f>
        <v/>
      </c>
      <c r="J5" s="0" t="str">
        <f aca="false">IF('Client 1'!$H$15&gt;0,"Fill last year",IF(AND(D5&lt;&gt;"",F5&lt;&gt;"",F5=0),"No sales last year",IF(H5="","",IF(H5&lt;$M$5,"Call this week",IF(H5&lt;$M$6,"Watch","On track")))))</f>
        <v/>
      </c>
      <c r="K5" s="7" t="str">
        <f aca="false">IF('Client 1'!$H$15&gt;0,"",H5)</f>
        <v/>
      </c>
      <c r="L5" s="0" t="s">
        <v>16</v>
      </c>
      <c r="M5" s="8" t="n">
        <v>-0.1</v>
      </c>
    </row>
    <row r="6" customFormat="false" ht="15" hidden="false" customHeight="false" outlineLevel="0" collapsed="false">
      <c r="A6" s="0" t="str">
        <f aca="false">IF(K6="","",COUNTIF($K$5:$K$40,"&lt;"&amp;K6)+1)</f>
        <v/>
      </c>
      <c r="B6" s="0" t="s">
        <v>17</v>
      </c>
      <c r="C6" s="0" t="str">
        <f aca="false">IF('Client 2'!$B$3="","",'Client 2'!$B$3)</f>
        <v/>
      </c>
      <c r="D6" s="5" t="str">
        <f aca="false">IF('Client 2'!$B$15="","",'Client 2'!$B$15)</f>
        <v/>
      </c>
      <c r="E6" s="5" t="str">
        <f aca="false">IF('Client 2'!$C$15="","",'Client 2'!$C$15)</f>
        <v/>
      </c>
      <c r="F6" s="5" t="str">
        <f aca="false">IF('Client 2'!$D$15="","",'Client 2'!$D$15)</f>
        <v/>
      </c>
      <c r="G6" s="6" t="str">
        <f aca="false">IF(OR(D6="",E6="",E6=0),"",D6/E6-1)</f>
        <v/>
      </c>
      <c r="H6" s="6" t="str">
        <f aca="false">IF(OR(D6="",F6="",F6=0,'Client 2'!$H$15&gt;0),"",D6/F6-1)</f>
        <v/>
      </c>
      <c r="I6" s="0" t="str">
        <f aca="false">IF(OR('Client 2'!$H$15&gt;0,MAX('Client 2'!$H$9:$H$14)=0),"",INDEX('Client 2'!$A$9:$A$14,MATCH(MAX('Client 2'!$H$9:$H$14),'Client 2'!$H$9:$H$14,0))&amp;" "&amp;TEXT(INDEX('Client 2'!$G$9:$G$14,MATCH(MAX('Client 2'!$H$9:$H$14),'Client 2'!$H$9:$H$14,0)),"+$#,##0;-$#,##0"))</f>
        <v/>
      </c>
      <c r="J6" s="0" t="str">
        <f aca="false">IF('Client 2'!$H$15&gt;0,"Fill last year",IF(AND(D6&lt;&gt;"",F6&lt;&gt;"",F6=0),"No sales last year",IF(H6="","",IF(H6&lt;$M$5,"Call this week",IF(H6&lt;$M$6,"Watch","On track")))))</f>
        <v/>
      </c>
      <c r="K6" s="7" t="str">
        <f aca="false">IF('Client 2'!$H$15&gt;0,"",H6)</f>
        <v/>
      </c>
      <c r="L6" s="0" t="s">
        <v>18</v>
      </c>
      <c r="M6" s="8" t="n">
        <v>0</v>
      </c>
    </row>
    <row r="7" customFormat="false" ht="15" hidden="false" customHeight="false" outlineLevel="0" collapsed="false">
      <c r="A7" s="0" t="str">
        <f aca="false">IF(K7="","",COUNTIF($K$5:$K$40,"&lt;"&amp;K7)+1)</f>
        <v/>
      </c>
      <c r="B7" s="0" t="s">
        <v>19</v>
      </c>
      <c r="C7" s="0" t="str">
        <f aca="false">IF('Client 3'!$B$3="","",'Client 3'!$B$3)</f>
        <v/>
      </c>
      <c r="D7" s="5" t="str">
        <f aca="false">IF('Client 3'!$B$15="","",'Client 3'!$B$15)</f>
        <v/>
      </c>
      <c r="E7" s="5" t="str">
        <f aca="false">IF('Client 3'!$C$15="","",'Client 3'!$C$15)</f>
        <v/>
      </c>
      <c r="F7" s="5" t="str">
        <f aca="false">IF('Client 3'!$D$15="","",'Client 3'!$D$15)</f>
        <v/>
      </c>
      <c r="G7" s="6" t="str">
        <f aca="false">IF(OR(D7="",E7="",E7=0),"",D7/E7-1)</f>
        <v/>
      </c>
      <c r="H7" s="6" t="str">
        <f aca="false">IF(OR(D7="",F7="",F7=0,'Client 3'!$H$15&gt;0),"",D7/F7-1)</f>
        <v/>
      </c>
      <c r="I7" s="0" t="str">
        <f aca="false">IF(OR('Client 3'!$H$15&gt;0,MAX('Client 3'!$H$9:$H$14)=0),"",INDEX('Client 3'!$A$9:$A$14,MATCH(MAX('Client 3'!$H$9:$H$14),'Client 3'!$H$9:$H$14,0))&amp;" "&amp;TEXT(INDEX('Client 3'!$G$9:$G$14,MATCH(MAX('Client 3'!$H$9:$H$14),'Client 3'!$H$9:$H$14,0)),"+$#,##0;-$#,##0"))</f>
        <v/>
      </c>
      <c r="J7" s="0" t="str">
        <f aca="false">IF('Client 3'!$H$15&gt;0,"Fill last year",IF(AND(D7&lt;&gt;"",F7&lt;&gt;"",F7=0),"No sales last year",IF(H7="","",IF(H7&lt;$M$5,"Call this week",IF(H7&lt;$M$6,"Watch","On track")))))</f>
        <v/>
      </c>
      <c r="K7" s="7" t="str">
        <f aca="false">IF('Client 3'!$H$15&gt;0,"",H7)</f>
        <v/>
      </c>
    </row>
    <row r="8" customFormat="false" ht="15" hidden="false" customHeight="false" outlineLevel="0" collapsed="false">
      <c r="A8" s="0" t="str">
        <f aca="false">IF(K8="","",COUNTIF($K$5:$K$40,"&lt;"&amp;K8)+1)</f>
        <v/>
      </c>
      <c r="B8" s="0" t="s">
        <v>20</v>
      </c>
      <c r="C8" s="0" t="str">
        <f aca="false">IF('Client 4'!$B$3="","",'Client 4'!$B$3)</f>
        <v/>
      </c>
      <c r="D8" s="5" t="str">
        <f aca="false">IF('Client 4'!$B$15="","",'Client 4'!$B$15)</f>
        <v/>
      </c>
      <c r="E8" s="5" t="str">
        <f aca="false">IF('Client 4'!$C$15="","",'Client 4'!$C$15)</f>
        <v/>
      </c>
      <c r="F8" s="5" t="str">
        <f aca="false">IF('Client 4'!$D$15="","",'Client 4'!$D$15)</f>
        <v/>
      </c>
      <c r="G8" s="6" t="str">
        <f aca="false">IF(OR(D8="",E8="",E8=0),"",D8/E8-1)</f>
        <v/>
      </c>
      <c r="H8" s="6" t="str">
        <f aca="false">IF(OR(D8="",F8="",F8=0,'Client 4'!$H$15&gt;0),"",D8/F8-1)</f>
        <v/>
      </c>
      <c r="I8" s="0" t="str">
        <f aca="false">IF(OR('Client 4'!$H$15&gt;0,MAX('Client 4'!$H$9:$H$14)=0),"",INDEX('Client 4'!$A$9:$A$14,MATCH(MAX('Client 4'!$H$9:$H$14),'Client 4'!$H$9:$H$14,0))&amp;" "&amp;TEXT(INDEX('Client 4'!$G$9:$G$14,MATCH(MAX('Client 4'!$H$9:$H$14),'Client 4'!$H$9:$H$14,0)),"+$#,##0;-$#,##0"))</f>
        <v/>
      </c>
      <c r="J8" s="0" t="str">
        <f aca="false">IF('Client 4'!$H$15&gt;0,"Fill last year",IF(AND(D8&lt;&gt;"",F8&lt;&gt;"",F8=0),"No sales last year",IF(H8="","",IF(H8&lt;$M$5,"Call this week",IF(H8&lt;$M$6,"Watch","On track")))))</f>
        <v/>
      </c>
      <c r="K8" s="7" t="str">
        <f aca="false">IF('Client 4'!$H$15&gt;0,"",H8)</f>
        <v/>
      </c>
    </row>
    <row r="9" customFormat="false" ht="15" hidden="false" customHeight="false" outlineLevel="0" collapsed="false">
      <c r="A9" s="0" t="str">
        <f aca="false">IF(K9="","",COUNTIF($K$5:$K$40,"&lt;"&amp;K9)+1)</f>
        <v/>
      </c>
      <c r="B9" s="0" t="s">
        <v>21</v>
      </c>
      <c r="C9" s="0" t="str">
        <f aca="false">IF('Client 5'!$B$3="","",'Client 5'!$B$3)</f>
        <v/>
      </c>
      <c r="D9" s="5" t="str">
        <f aca="false">IF('Client 5'!$B$15="","",'Client 5'!$B$15)</f>
        <v/>
      </c>
      <c r="E9" s="5" t="str">
        <f aca="false">IF('Client 5'!$C$15="","",'Client 5'!$C$15)</f>
        <v/>
      </c>
      <c r="F9" s="5" t="str">
        <f aca="false">IF('Client 5'!$D$15="","",'Client 5'!$D$15)</f>
        <v/>
      </c>
      <c r="G9" s="6" t="str">
        <f aca="false">IF(OR(D9="",E9="",E9=0),"",D9/E9-1)</f>
        <v/>
      </c>
      <c r="H9" s="6" t="str">
        <f aca="false">IF(OR(D9="",F9="",F9=0,'Client 5'!$H$15&gt;0),"",D9/F9-1)</f>
        <v/>
      </c>
      <c r="I9" s="0" t="str">
        <f aca="false">IF(OR('Client 5'!$H$15&gt;0,MAX('Client 5'!$H$9:$H$14)=0),"",INDEX('Client 5'!$A$9:$A$14,MATCH(MAX('Client 5'!$H$9:$H$14),'Client 5'!$H$9:$H$14,0))&amp;" "&amp;TEXT(INDEX('Client 5'!$G$9:$G$14,MATCH(MAX('Client 5'!$H$9:$H$14),'Client 5'!$H$9:$H$14,0)),"+$#,##0;-$#,##0"))</f>
        <v/>
      </c>
      <c r="J9" s="0" t="str">
        <f aca="false">IF('Client 5'!$H$15&gt;0,"Fill last year",IF(AND(D9&lt;&gt;"",F9&lt;&gt;"",F9=0),"No sales last year",IF(H9="","",IF(H9&lt;$M$5,"Call this week",IF(H9&lt;$M$6,"Watch","On track")))))</f>
        <v/>
      </c>
      <c r="K9" s="7" t="str">
        <f aca="false">IF('Client 5'!$H$15&gt;0,"",H9)</f>
        <v/>
      </c>
    </row>
    <row r="10" customFormat="false" ht="15" hidden="false" customHeight="false" outlineLevel="0" collapsed="false">
      <c r="A10" s="0" t="str">
        <f aca="false">IF(K10="","",COUNTIF($K$5:$K$40,"&lt;"&amp;K10)+1)</f>
        <v/>
      </c>
      <c r="B10" s="0" t="s">
        <v>22</v>
      </c>
      <c r="C10" s="0" t="str">
        <f aca="false">IF('Client 6'!$B$3="","",'Client 6'!$B$3)</f>
        <v/>
      </c>
      <c r="D10" s="5" t="str">
        <f aca="false">IF('Client 6'!$B$15="","",'Client 6'!$B$15)</f>
        <v/>
      </c>
      <c r="E10" s="5" t="str">
        <f aca="false">IF('Client 6'!$C$15="","",'Client 6'!$C$15)</f>
        <v/>
      </c>
      <c r="F10" s="5" t="str">
        <f aca="false">IF('Client 6'!$D$15="","",'Client 6'!$D$15)</f>
        <v/>
      </c>
      <c r="G10" s="6" t="str">
        <f aca="false">IF(OR(D10="",E10="",E10=0),"",D10/E10-1)</f>
        <v/>
      </c>
      <c r="H10" s="6" t="str">
        <f aca="false">IF(OR(D10="",F10="",F10=0,'Client 6'!$H$15&gt;0),"",D10/F10-1)</f>
        <v/>
      </c>
      <c r="I10" s="0" t="str">
        <f aca="false">IF(OR('Client 6'!$H$15&gt;0,MAX('Client 6'!$H$9:$H$14)=0),"",INDEX('Client 6'!$A$9:$A$14,MATCH(MAX('Client 6'!$H$9:$H$14),'Client 6'!$H$9:$H$14,0))&amp;" "&amp;TEXT(INDEX('Client 6'!$G$9:$G$14,MATCH(MAX('Client 6'!$H$9:$H$14),'Client 6'!$H$9:$H$14,0)),"+$#,##0;-$#,##0"))</f>
        <v/>
      </c>
      <c r="J10" s="0" t="str">
        <f aca="false">IF('Client 6'!$H$15&gt;0,"Fill last year",IF(AND(D10&lt;&gt;"",F10&lt;&gt;"",F10=0),"No sales last year",IF(H10="","",IF(H10&lt;$M$5,"Call this week",IF(H10&lt;$M$6,"Watch","On track")))))</f>
        <v/>
      </c>
      <c r="K10" s="7" t="str">
        <f aca="false">IF('Client 6'!$H$15&gt;0,"",H10)</f>
        <v/>
      </c>
    </row>
  </sheetData>
  <mergeCells count="1">
    <mergeCell ref="A2:J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23</v>
      </c>
    </row>
    <row r="3" customFormat="false" ht="15" hidden="false" customHeight="false" outlineLevel="0" collapsed="false">
      <c r="A3" s="4" t="s">
        <v>24</v>
      </c>
      <c r="B3" s="9"/>
    </row>
    <row r="4" customFormat="false" ht="15" hidden="false" customHeight="false" outlineLevel="0" collapsed="false">
      <c r="A4" s="4" t="s">
        <v>25</v>
      </c>
      <c r="B4" s="9"/>
    </row>
    <row r="5" customFormat="false" ht="15" hidden="false" customHeight="false" outlineLevel="0" collapsed="false">
      <c r="A5" s="4" t="s">
        <v>26</v>
      </c>
      <c r="B5" s="9"/>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c r="C9" s="10"/>
      <c r="D9" s="10"/>
      <c r="E9" s="6" t="str">
        <f aca="false">IF(OR(B9="",C9="",C9=0),"",B9/C9-1)</f>
        <v/>
      </c>
      <c r="F9" s="6" t="str">
        <f aca="false">IF(OR(B9="",D9="",D9=0),"",B9/D9-1)</f>
        <v/>
      </c>
      <c r="G9" s="11" t="str">
        <f aca="false">IF(OR(B9="",D9=""),"",B9-D9)</f>
        <v/>
      </c>
      <c r="H9" s="12" t="str">
        <f aca="false">IF(G9="","",ABS(G9))</f>
        <v/>
      </c>
    </row>
    <row r="10" customFormat="false" ht="15" hidden="false" customHeight="false" outlineLevel="0" collapsed="false">
      <c r="A10" s="0" t="s">
        <v>32</v>
      </c>
      <c r="B10" s="10"/>
      <c r="C10" s="10"/>
      <c r="D10" s="10"/>
      <c r="E10" s="6" t="str">
        <f aca="false">IF(OR(B10="",C10="",C10=0),"",B10/C10-1)</f>
        <v/>
      </c>
      <c r="F10" s="6" t="str">
        <f aca="false">IF(OR(B10="",D10="",D10=0),"",B10/D10-1)</f>
        <v/>
      </c>
      <c r="G10" s="11" t="str">
        <f aca="false">IF(OR(B10="",D10=""),"",B10-D10)</f>
        <v/>
      </c>
      <c r="H10" s="12" t="str">
        <f aca="false">IF(G10="","",ABS(G10))</f>
        <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c r="C13" s="10"/>
      <c r="D13" s="10"/>
      <c r="E13" s="6" t="str">
        <f aca="false">IF(OR(B13="",C13="",C13=0),"",B13/C13-1)</f>
        <v/>
      </c>
      <c r="F13" s="6" t="str">
        <f aca="false">IF(OR(B13="",D13="",D13=0),"",B13/D13-1)</f>
        <v/>
      </c>
      <c r="G13" s="11" t="str">
        <f aca="false">IF(OR(B13="",D13=""),"",B13-D13)</f>
        <v/>
      </c>
      <c r="H13" s="12" t="str">
        <f aca="false">IF(G13="","",ABS(G13))</f>
        <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str">
        <f aca="false">IF(COUNT(B9:B14)=0,"",SUM(B9:B14))</f>
        <v/>
      </c>
      <c r="C15" s="13" t="str">
        <f aca="false">IF(COUNT(C9:C14)=0,"",SUM(C9:C14))</f>
        <v/>
      </c>
      <c r="D15" s="13" t="str">
        <f aca="false">IF(COUNT(D9:D14)=0,"",SUM(D9:D14))</f>
        <v/>
      </c>
      <c r="E15" s="6" t="str">
        <f aca="false">IF(OR(B15="",C15="",C15=0),"",B15/C15-1)</f>
        <v/>
      </c>
      <c r="F15" s="6" t="str">
        <f aca="false">IF(OR(B15="",D15="",D15=0),"",B15/D15-1)</f>
        <v/>
      </c>
      <c r="G15" s="11" t="str">
        <f aca="false">IF(OR(B15="",D15=""),"",B15-D15)</f>
        <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c r="C18" s="17"/>
      <c r="D18" s="17"/>
      <c r="E18" s="18" t="str">
        <f aca="false">IF(OR(B18="",C18="",C18=0),"",B18/C18-1)</f>
        <v/>
      </c>
      <c r="F18" s="18" t="str">
        <f aca="false">IF(OR(B18="",D18="",D18=0),"",B18/D18-1)</f>
        <v/>
      </c>
      <c r="G18" s="19" t="s">
        <v>41</v>
      </c>
    </row>
    <row r="19" customFormat="false" ht="26.85" hidden="false" customHeight="false" outlineLevel="0" collapsed="false">
      <c r="A19" s="16" t="s">
        <v>42</v>
      </c>
      <c r="B19" s="20"/>
      <c r="C19" s="20"/>
      <c r="D19" s="20"/>
      <c r="E19" s="21" t="str">
        <f aca="false">IF(OR(B19="",C19=""),"",(B19-C19)*100)</f>
        <v/>
      </c>
      <c r="F19" s="21" t="str">
        <f aca="false">IF(OR(B19="",D19=""),"",(B19-D19)*100)</f>
        <v/>
      </c>
      <c r="G19" s="19" t="s">
        <v>43</v>
      </c>
    </row>
    <row r="20" customFormat="false" ht="15" hidden="false" customHeight="false" outlineLevel="0" collapsed="false">
      <c r="A20" s="16" t="s">
        <v>44</v>
      </c>
      <c r="B20" s="17"/>
      <c r="C20" s="17"/>
      <c r="D20" s="17"/>
      <c r="E20" s="18" t="str">
        <f aca="false">IF(OR(B20="",C20="",C20=0),"",B20/C20-1)</f>
        <v/>
      </c>
      <c r="F20" s="18" t="str">
        <f aca="false">IF(OR(B20="",D20="",D20=0),"",B20/D20-1)</f>
        <v/>
      </c>
      <c r="G20" s="19" t="s">
        <v>45</v>
      </c>
    </row>
    <row r="21" customFormat="false" ht="15" hidden="false" customHeight="false" outlineLevel="0" collapsed="false">
      <c r="A21" s="16" t="s">
        <v>46</v>
      </c>
      <c r="B21" s="20"/>
      <c r="C21" s="20"/>
      <c r="D21" s="20"/>
      <c r="E21" s="21" t="str">
        <f aca="false">IF(OR(B21="",C21=""),"",(B21-C21)*100)</f>
        <v/>
      </c>
      <c r="F21" s="21" t="str">
        <f aca="false">IF(OR(B21="",D21=""),"",(B21-D21)*100)</f>
        <v/>
      </c>
      <c r="G21" s="19" t="s">
        <v>47</v>
      </c>
    </row>
    <row r="22" customFormat="false" ht="26.85" hidden="false" customHeight="false" outlineLevel="0" collapsed="false">
      <c r="A22" s="16" t="s">
        <v>48</v>
      </c>
      <c r="B22" s="22"/>
      <c r="C22" s="22"/>
      <c r="D22" s="22"/>
      <c r="E22" s="18" t="str">
        <f aca="false">IF(OR(B22="",C22="",C22=0),"",B22/C22-1)</f>
        <v/>
      </c>
      <c r="F22" s="18" t="str">
        <f aca="false">IF(OR(B22="",D22="",D22=0),"",B22/D22-1)</f>
        <v/>
      </c>
      <c r="G22" s="19" t="s">
        <v>49</v>
      </c>
    </row>
    <row r="23" customFormat="false" ht="26.85" hidden="false" customHeight="false" outlineLevel="0" collapsed="false">
      <c r="A23" s="16" t="s">
        <v>50</v>
      </c>
      <c r="B23" s="23"/>
      <c r="C23" s="23"/>
      <c r="D23" s="23"/>
      <c r="E23" s="18" t="str">
        <f aca="false">IF(OR(B23="",C23="",C23=0),"",B23/C23-1)</f>
        <v/>
      </c>
      <c r="F23" s="18" t="str">
        <f aca="false">IF(OR(B23="",D23="",D23=0),"",B23/D23-1)</f>
        <v/>
      </c>
      <c r="G23" s="19" t="s">
        <v>51</v>
      </c>
    </row>
    <row r="25" customFormat="false" ht="15" hidden="false" customHeight="false" outlineLevel="0" collapsed="false">
      <c r="A25" s="4" t="s">
        <v>52</v>
      </c>
      <c r="B25" s="24" t="s">
        <v>53</v>
      </c>
    </row>
    <row r="26" customFormat="false" ht="31.5" hidden="false" customHeight="true" outlineLevel="0" collapsed="false">
      <c r="A26" s="25"/>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c r="B29" s="25"/>
      <c r="C29" s="25"/>
      <c r="D29" s="25"/>
      <c r="E29" s="25"/>
      <c r="F29" s="25"/>
      <c r="G29" s="25"/>
    </row>
    <row r="30" customFormat="false" ht="31.5" hidden="false" customHeight="true" outlineLevel="0" collapsed="false">
      <c r="A30" s="25"/>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c r="B33" s="25"/>
      <c r="C33" s="25"/>
      <c r="D33" s="25"/>
      <c r="E33" s="25"/>
      <c r="F33" s="25"/>
      <c r="G33" s="25"/>
    </row>
    <row r="34" customFormat="false" ht="31.5" hidden="false" customHeight="true" outlineLevel="0" collapsed="false">
      <c r="A34" s="25"/>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c r="B38" s="25"/>
      <c r="C38" s="25"/>
      <c r="D38" s="25"/>
      <c r="E38" s="25"/>
      <c r="F38" s="26"/>
      <c r="G38" s="26"/>
    </row>
    <row r="39" customFormat="false" ht="31.5" hidden="false" customHeight="true" outlineLevel="0" collapsed="false">
      <c r="A39" s="25"/>
      <c r="B39" s="25"/>
      <c r="C39" s="25"/>
      <c r="D39" s="25"/>
      <c r="E39" s="25"/>
      <c r="F39" s="26"/>
      <c r="G39" s="26"/>
    </row>
    <row r="40" customFormat="false" ht="31.5" hidden="false" customHeight="true" outlineLevel="0" collapsed="false">
      <c r="A40" s="25"/>
      <c r="B40" s="25"/>
      <c r="C40" s="25"/>
      <c r="D40" s="25"/>
      <c r="E40" s="25"/>
      <c r="F40" s="26"/>
      <c r="G40" s="26"/>
    </row>
    <row r="42" customFormat="false" ht="15" hidden="false" customHeight="false" outlineLevel="0" collapsed="false">
      <c r="A42" s="4" t="s">
        <v>63</v>
      </c>
      <c r="B42" s="24" t="s">
        <v>64</v>
      </c>
    </row>
    <row r="43" customFormat="false" ht="31.5" hidden="false" customHeight="true" outlineLevel="0" collapsed="false">
      <c r="A43" s="25"/>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0" width="11"/>
    <col collapsed="false" customWidth="true" hidden="false" outlineLevel="0" max="3" min="3" style="0" width="22"/>
    <col collapsed="false" customWidth="true" hidden="false" outlineLevel="0" max="5" min="4" style="0" width="13"/>
    <col collapsed="false" customWidth="true" hidden="false" outlineLevel="0" max="6" min="6" style="0" width="16"/>
    <col collapsed="false" customWidth="true" hidden="false" outlineLevel="0" max="8" min="7" style="0" width="13"/>
    <col collapsed="false" customWidth="true" hidden="false" outlineLevel="0" max="9" min="9" style="0" width="30"/>
    <col collapsed="false" customWidth="true" hidden="false" outlineLevel="0" max="10" min="10" style="0" width="15"/>
    <col collapsed="false" customWidth="true" hidden="false" outlineLevel="0" max="12" min="12" style="0" width="16"/>
    <col collapsed="false" customWidth="true" hidden="false" outlineLevel="0" max="13" min="13" style="0" width="10"/>
  </cols>
  <sheetData>
    <row r="1" customFormat="false" ht="17.35" hidden="false" customHeight="false" outlineLevel="0" collapsed="false">
      <c r="A1" s="1" t="s">
        <v>65</v>
      </c>
    </row>
    <row r="2" customFormat="false" ht="15" hidden="false" customHeight="false" outlineLevel="0" collapsed="false">
      <c r="A2" s="24" t="s">
        <v>66</v>
      </c>
    </row>
    <row r="4" customFormat="false" ht="26.85" hidden="false" customHeight="false" outlineLevel="0" collapsed="false">
      <c r="A4" s="3" t="s">
        <v>2</v>
      </c>
      <c r="B4" s="3" t="s">
        <v>3</v>
      </c>
      <c r="C4" s="3" t="s">
        <v>4</v>
      </c>
      <c r="D4" s="3" t="s">
        <v>5</v>
      </c>
      <c r="E4" s="3" t="s">
        <v>6</v>
      </c>
      <c r="F4" s="3" t="s">
        <v>7</v>
      </c>
      <c r="G4" s="3" t="s">
        <v>8</v>
      </c>
      <c r="H4" s="3" t="s">
        <v>9</v>
      </c>
      <c r="I4" s="3" t="s">
        <v>10</v>
      </c>
      <c r="J4" s="3" t="s">
        <v>11</v>
      </c>
      <c r="L4" s="4" t="s">
        <v>13</v>
      </c>
      <c r="M4" s="4" t="s">
        <v>14</v>
      </c>
    </row>
    <row r="5" customFormat="false" ht="15" hidden="false" customHeight="false" outlineLevel="0" collapsed="false">
      <c r="A5" s="0" t="n">
        <f aca="false">IF(H5="","",COUNTIF($H$5:$H$8,"&lt;"&amp;H5)+1)</f>
        <v>1</v>
      </c>
      <c r="B5" s="0" t="s">
        <v>67</v>
      </c>
      <c r="C5" s="0" t="s">
        <v>68</v>
      </c>
      <c r="D5" s="5" t="n">
        <v>33300</v>
      </c>
      <c r="E5" s="5" t="n">
        <v>26700</v>
      </c>
      <c r="F5" s="5" t="n">
        <v>37400</v>
      </c>
      <c r="G5" s="6" t="n">
        <f aca="false">IF(OR(D5="",E5="",E5=0),"",D5/E5-1)</f>
        <v>0.247191011235955</v>
      </c>
      <c r="H5" s="6" t="n">
        <f aca="false">IF(OR(D5="",F5="",F5=0),"",D5/F5-1)</f>
        <v>-0.109625668449198</v>
      </c>
      <c r="I5" s="0" t="s">
        <v>69</v>
      </c>
      <c r="J5" s="0" t="str">
        <f aca="false">IF(H5="","",IF(H5&lt;$M$5,"Call this week",IF(H5&lt;$M$6,"Watch","On track")))</f>
        <v>Call this week</v>
      </c>
      <c r="L5" s="0" t="s">
        <v>16</v>
      </c>
      <c r="M5" s="8" t="n">
        <v>-0.1</v>
      </c>
    </row>
    <row r="6" customFormat="false" ht="15" hidden="false" customHeight="false" outlineLevel="0" collapsed="false">
      <c r="A6" s="0" t="n">
        <f aca="false">IF(H6="","",COUNTIF($H$5:$H$8,"&lt;"&amp;H6)+1)</f>
        <v>2</v>
      </c>
      <c r="B6" s="0" t="s">
        <v>67</v>
      </c>
      <c r="C6" s="0" t="s">
        <v>70</v>
      </c>
      <c r="D6" s="5" t="n">
        <v>79600</v>
      </c>
      <c r="E6" s="5" t="n">
        <v>78200</v>
      </c>
      <c r="F6" s="5" t="n">
        <v>81500</v>
      </c>
      <c r="G6" s="6" t="n">
        <f aca="false">IF(OR(D6="",E6="",E6=0),"",D6/E6-1)</f>
        <v>0.0179028132992327</v>
      </c>
      <c r="H6" s="6" t="n">
        <f aca="false">IF(OR(D6="",F6="",F6=0),"",D6/F6-1)</f>
        <v>-0.0233128834355828</v>
      </c>
      <c r="I6" s="0" t="s">
        <v>71</v>
      </c>
      <c r="J6" s="0" t="str">
        <f aca="false">IF(H6="","",IF(H6&lt;$M$5,"Call this week",IF(H6&lt;$M$6,"Watch","On track")))</f>
        <v>Watch</v>
      </c>
      <c r="L6" s="0" t="s">
        <v>18</v>
      </c>
      <c r="M6" s="8" t="n">
        <v>0</v>
      </c>
    </row>
    <row r="7" customFormat="false" ht="15" hidden="false" customHeight="false" outlineLevel="0" collapsed="false">
      <c r="A7" s="0" t="n">
        <f aca="false">IF(H7="","",COUNTIF($H$5:$H$8,"&lt;"&amp;H7)+1)</f>
        <v>3</v>
      </c>
      <c r="B7" s="0" t="s">
        <v>67</v>
      </c>
      <c r="C7" s="0" t="s">
        <v>72</v>
      </c>
      <c r="D7" s="5" t="n">
        <v>164400</v>
      </c>
      <c r="E7" s="5" t="n">
        <v>167200</v>
      </c>
      <c r="F7" s="5" t="n">
        <v>146100</v>
      </c>
      <c r="G7" s="6" t="n">
        <f aca="false">IF(OR(D7="",E7="",E7=0),"",D7/E7-1)</f>
        <v>-0.0167464114832536</v>
      </c>
      <c r="H7" s="6" t="n">
        <f aca="false">IF(OR(D7="",F7="",F7=0),"",D7/F7-1)</f>
        <v>0.125256673511294</v>
      </c>
      <c r="I7" s="0" t="s">
        <v>73</v>
      </c>
      <c r="J7" s="0" t="str">
        <f aca="false">IF(H7="","",IF(H7&lt;$M$5,"Call this week",IF(H7&lt;$M$6,"Watch","On track")))</f>
        <v>On track</v>
      </c>
    </row>
    <row r="8" customFormat="false" ht="15" hidden="false" customHeight="false" outlineLevel="0" collapsed="false">
      <c r="A8" s="0" t="n">
        <f aca="false">IF(H8="","",COUNTIF($H$5:$H$8,"&lt;"&amp;H8)+1)</f>
        <v>4</v>
      </c>
      <c r="B8" s="0" t="s">
        <v>67</v>
      </c>
      <c r="C8" s="0" t="s">
        <v>74</v>
      </c>
      <c r="D8" s="5" t="n">
        <v>75700</v>
      </c>
      <c r="E8" s="5" t="n">
        <v>69900</v>
      </c>
      <c r="F8" s="5" t="n">
        <v>58100</v>
      </c>
      <c r="G8" s="6" t="n">
        <f aca="false">IF(OR(D8="",E8="",E8=0),"",D8/E8-1)</f>
        <v>0.0829756795422032</v>
      </c>
      <c r="H8" s="6" t="n">
        <f aca="false">IF(OR(D8="",F8="",F8=0),"",D8/F8-1)</f>
        <v>0.302925989672978</v>
      </c>
      <c r="I8" s="0" t="s">
        <v>75</v>
      </c>
      <c r="J8" s="0" t="str">
        <f aca="false">IF(H8="","",IF(H8&lt;$M$5,"Call this week",IF(H8&lt;$M$6,"Watch","On track")))</f>
        <v>On track</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6" min="5" style="0" width="13"/>
    <col collapsed="false" customWidth="true" hidden="false" outlineLevel="0" max="7" min="7" style="0" width="30"/>
    <col collapsed="false" customWidth="true" hidden="false" outlineLevel="0" max="8" min="8" style="0" width="14"/>
  </cols>
  <sheetData>
    <row r="1" customFormat="false" ht="17.35" hidden="false" customHeight="false" outlineLevel="0" collapsed="false">
      <c r="A1" s="1" t="s">
        <v>76</v>
      </c>
    </row>
    <row r="3" customFormat="false" ht="15" hidden="false" customHeight="false" outlineLevel="0" collapsed="false">
      <c r="A3" s="4" t="s">
        <v>24</v>
      </c>
      <c r="B3" s="9" t="s">
        <v>70</v>
      </c>
    </row>
    <row r="4" customFormat="false" ht="15" hidden="false" customHeight="false" outlineLevel="0" collapsed="false">
      <c r="A4" s="4" t="s">
        <v>25</v>
      </c>
      <c r="B4" s="9" t="s">
        <v>77</v>
      </c>
    </row>
    <row r="5" customFormat="false" ht="15" hidden="false" customHeight="false" outlineLevel="0" collapsed="false">
      <c r="A5" s="4" t="s">
        <v>26</v>
      </c>
      <c r="B5" s="9" t="s">
        <v>78</v>
      </c>
    </row>
    <row r="6" customFormat="false" ht="61.5" hidden="false" customHeight="true" outlineLevel="0" collapsed="false">
      <c r="A6" s="2" t="s">
        <v>27</v>
      </c>
      <c r="B6" s="2"/>
      <c r="C6" s="2"/>
      <c r="D6" s="2"/>
      <c r="E6" s="2"/>
      <c r="F6" s="2"/>
      <c r="G6" s="2"/>
    </row>
    <row r="8" customFormat="false" ht="26.85" hidden="false" customHeight="false" outlineLevel="0" collapsed="false">
      <c r="A8" s="3" t="s">
        <v>28</v>
      </c>
      <c r="B8" s="3" t="s">
        <v>5</v>
      </c>
      <c r="C8" s="3" t="s">
        <v>6</v>
      </c>
      <c r="D8" s="3" t="s">
        <v>7</v>
      </c>
      <c r="E8" s="3" t="s">
        <v>8</v>
      </c>
      <c r="F8" s="3" t="s">
        <v>9</v>
      </c>
      <c r="G8" s="3" t="s">
        <v>29</v>
      </c>
      <c r="H8" s="3" t="s">
        <v>30</v>
      </c>
    </row>
    <row r="9" customFormat="false" ht="15" hidden="false" customHeight="false" outlineLevel="0" collapsed="false">
      <c r="A9" s="0" t="s">
        <v>31</v>
      </c>
      <c r="B9" s="10" t="n">
        <v>41200</v>
      </c>
      <c r="C9" s="10" t="n">
        <v>44900</v>
      </c>
      <c r="D9" s="10" t="n">
        <v>52000</v>
      </c>
      <c r="E9" s="6" t="n">
        <f aca="false">IF(OR(B9="",C9="",C9=0),"",B9/C9-1)</f>
        <v>-0.0824053452115813</v>
      </c>
      <c r="F9" s="6" t="n">
        <f aca="false">IF(OR(B9="",D9="",D9=0),"",B9/D9-1)</f>
        <v>-0.207692307692308</v>
      </c>
      <c r="G9" s="11" t="n">
        <f aca="false">IF(OR(B9="",D9=""),"",B9-D9)</f>
        <v>-10800</v>
      </c>
      <c r="H9" s="12" t="n">
        <f aca="false">IF(G9="","",ABS(G9))</f>
        <v>10800</v>
      </c>
    </row>
    <row r="10" customFormat="false" ht="15" hidden="false" customHeight="false" outlineLevel="0" collapsed="false">
      <c r="A10" s="0" t="s">
        <v>32</v>
      </c>
      <c r="B10" s="10" t="n">
        <v>28600</v>
      </c>
      <c r="C10" s="10" t="n">
        <v>26100</v>
      </c>
      <c r="D10" s="10" t="n">
        <v>21400</v>
      </c>
      <c r="E10" s="6" t="n">
        <f aca="false">IF(OR(B10="",C10="",C10=0),"",B10/C10-1)</f>
        <v>0.0957854406130267</v>
      </c>
      <c r="F10" s="6" t="n">
        <f aca="false">IF(OR(B10="",D10="",D10=0),"",B10/D10-1)</f>
        <v>0.336448598130841</v>
      </c>
      <c r="G10" s="11" t="n">
        <f aca="false">IF(OR(B10="",D10=""),"",B10-D10)</f>
        <v>7200</v>
      </c>
      <c r="H10" s="12" t="n">
        <f aca="false">IF(G10="","",ABS(G10))</f>
        <v>7200</v>
      </c>
    </row>
    <row r="11" customFormat="false" ht="15" hidden="false" customHeight="false" outlineLevel="0" collapsed="false">
      <c r="A11" s="0" t="s">
        <v>33</v>
      </c>
      <c r="B11" s="10"/>
      <c r="C11" s="10"/>
      <c r="D11" s="10"/>
      <c r="E11" s="6" t="str">
        <f aca="false">IF(OR(B11="",C11="",C11=0),"",B11/C11-1)</f>
        <v/>
      </c>
      <c r="F11" s="6" t="str">
        <f aca="false">IF(OR(B11="",D11="",D11=0),"",B11/D11-1)</f>
        <v/>
      </c>
      <c r="G11" s="11" t="str">
        <f aca="false">IF(OR(B11="",D11=""),"",B11-D11)</f>
        <v/>
      </c>
      <c r="H11" s="12" t="str">
        <f aca="false">IF(G11="","",ABS(G11))</f>
        <v/>
      </c>
    </row>
    <row r="12" customFormat="false" ht="15" hidden="false" customHeight="false" outlineLevel="0" collapsed="false">
      <c r="A12" s="0" t="s">
        <v>34</v>
      </c>
      <c r="B12" s="10"/>
      <c r="C12" s="10"/>
      <c r="D12" s="10"/>
      <c r="E12" s="6" t="str">
        <f aca="false">IF(OR(B12="",C12="",C12=0),"",B12/C12-1)</f>
        <v/>
      </c>
      <c r="F12" s="6" t="str">
        <f aca="false">IF(OR(B12="",D12="",D12=0),"",B12/D12-1)</f>
        <v/>
      </c>
      <c r="G12" s="11" t="str">
        <f aca="false">IF(OR(B12="",D12=""),"",B12-D12)</f>
        <v/>
      </c>
      <c r="H12" s="12" t="str">
        <f aca="false">IF(G12="","",ABS(G12))</f>
        <v/>
      </c>
    </row>
    <row r="13" customFormat="false" ht="15" hidden="false" customHeight="false" outlineLevel="0" collapsed="false">
      <c r="A13" s="0" t="s">
        <v>35</v>
      </c>
      <c r="B13" s="10" t="n">
        <v>9800</v>
      </c>
      <c r="C13" s="10" t="n">
        <v>7200</v>
      </c>
      <c r="D13" s="10" t="n">
        <v>8100</v>
      </c>
      <c r="E13" s="6" t="n">
        <f aca="false">IF(OR(B13="",C13="",C13=0),"",B13/C13-1)</f>
        <v>0.361111111111111</v>
      </c>
      <c r="F13" s="6" t="n">
        <f aca="false">IF(OR(B13="",D13="",D13=0),"",B13/D13-1)</f>
        <v>0.209876543209877</v>
      </c>
      <c r="G13" s="11" t="n">
        <f aca="false">IF(OR(B13="",D13=""),"",B13-D13)</f>
        <v>1700</v>
      </c>
      <c r="H13" s="12" t="n">
        <f aca="false">IF(G13="","",ABS(G13))</f>
        <v>1700</v>
      </c>
    </row>
    <row r="14" customFormat="false" ht="15" hidden="false" customHeight="false" outlineLevel="0" collapsed="false">
      <c r="A14" s="0" t="s">
        <v>36</v>
      </c>
      <c r="B14" s="10"/>
      <c r="C14" s="10"/>
      <c r="D14" s="10"/>
      <c r="E14" s="6" t="str">
        <f aca="false">IF(OR(B14="",C14="",C14=0),"",B14/C14-1)</f>
        <v/>
      </c>
      <c r="F14" s="6" t="str">
        <f aca="false">IF(OR(B14="",D14="",D14=0),"",B14/D14-1)</f>
        <v/>
      </c>
      <c r="G14" s="11" t="str">
        <f aca="false">IF(OR(B14="",D14=""),"",B14-D14)</f>
        <v/>
      </c>
      <c r="H14" s="12" t="str">
        <f aca="false">IF(G14="","",ABS(G14))</f>
        <v/>
      </c>
    </row>
    <row r="15" customFormat="false" ht="15" hidden="false" customHeight="false" outlineLevel="0" collapsed="false">
      <c r="A15" s="4" t="s">
        <v>37</v>
      </c>
      <c r="B15" s="13" t="n">
        <f aca="false">IF(COUNT(B9:B14)=0,"",SUM(B9:B14))</f>
        <v>79600</v>
      </c>
      <c r="C15" s="13" t="n">
        <f aca="false">IF(COUNT(C9:C14)=0,"",SUM(C9:C14))</f>
        <v>78200</v>
      </c>
      <c r="D15" s="13" t="n">
        <f aca="false">IF(COUNT(D9:D14)=0,"",SUM(D9:D14))</f>
        <v>81500</v>
      </c>
      <c r="E15" s="6" t="n">
        <f aca="false">IF(OR(B15="",C15="",C15=0),"",B15/C15-1)</f>
        <v>0.0179028132992327</v>
      </c>
      <c r="F15" s="6" t="n">
        <f aca="false">IF(OR(B15="",D15="",D15=0),"",B15/D15-1)</f>
        <v>-0.0233128834355828</v>
      </c>
      <c r="G15" s="11" t="n">
        <f aca="false">IF(OR(B15="",D15=""),"",B15-D15)</f>
        <v>-1900</v>
      </c>
      <c r="H15" s="14" t="n">
        <f aca="false">SUMPRODUCT((B9:B14&lt;&gt;"")*(D9:D14=""))</f>
        <v>0</v>
      </c>
      <c r="I15" s="15" t="str">
        <f aca="false">IF(H15&gt;0,"Enter 0 last year for "&amp;H15&amp;" channel(s), or the change compares different channels","")</f>
        <v/>
      </c>
    </row>
    <row r="17" customFormat="false" ht="26.85" hidden="false" customHeight="false" outlineLevel="0" collapsed="false">
      <c r="A17" s="3" t="s">
        <v>38</v>
      </c>
      <c r="B17" s="3" t="s">
        <v>5</v>
      </c>
      <c r="C17" s="3" t="s">
        <v>6</v>
      </c>
      <c r="D17" s="3" t="s">
        <v>7</v>
      </c>
      <c r="E17" s="3" t="s">
        <v>8</v>
      </c>
      <c r="F17" s="3" t="s">
        <v>9</v>
      </c>
      <c r="G17" s="3" t="s">
        <v>39</v>
      </c>
    </row>
    <row r="18" customFormat="false" ht="26.85" hidden="false" customHeight="false" outlineLevel="0" collapsed="false">
      <c r="A18" s="16" t="s">
        <v>40</v>
      </c>
      <c r="B18" s="17" t="n">
        <v>30500</v>
      </c>
      <c r="C18" s="17" t="n">
        <v>32400</v>
      </c>
      <c r="D18" s="17" t="n">
        <v>34100</v>
      </c>
      <c r="E18" s="18" t="n">
        <f aca="false">IF(OR(B18="",C18="",C18=0),"",B18/C18-1)</f>
        <v>-0.058641975308642</v>
      </c>
      <c r="F18" s="18" t="n">
        <f aca="false">IF(OR(B18="",D18="",D18=0),"",B18/D18-1)</f>
        <v>-0.105571847507331</v>
      </c>
      <c r="G18" s="19" t="s">
        <v>41</v>
      </c>
    </row>
    <row r="19" customFormat="false" ht="26.85" hidden="false" customHeight="false" outlineLevel="0" collapsed="false">
      <c r="A19" s="16" t="s">
        <v>42</v>
      </c>
      <c r="B19" s="20" t="n">
        <v>0.106</v>
      </c>
      <c r="C19" s="20" t="n">
        <v>0.109</v>
      </c>
      <c r="D19" s="20" t="n">
        <v>0.118</v>
      </c>
      <c r="E19" s="21" t="n">
        <f aca="false">IF(OR(B19="",C19=""),"",(B19-C19)*100)</f>
        <v>-0.3</v>
      </c>
      <c r="F19" s="21" t="n">
        <f aca="false">IF(OR(B19="",D19=""),"",(B19-D19)*100)</f>
        <v>-1.2</v>
      </c>
      <c r="G19" s="19" t="s">
        <v>43</v>
      </c>
    </row>
    <row r="20" customFormat="false" ht="15" hidden="false" customHeight="false" outlineLevel="0" collapsed="false">
      <c r="A20" s="16" t="s">
        <v>44</v>
      </c>
      <c r="B20" s="17" t="n">
        <v>18900</v>
      </c>
      <c r="C20" s="17" t="n">
        <v>17600</v>
      </c>
      <c r="D20" s="17" t="n">
        <v>15000</v>
      </c>
      <c r="E20" s="18" t="n">
        <f aca="false">IF(OR(B20="",C20="",C20=0),"",B20/C20-1)</f>
        <v>0.0738636363636365</v>
      </c>
      <c r="F20" s="18" t="n">
        <f aca="false">IF(OR(B20="",D20="",D20=0),"",B20/D20-1)</f>
        <v>0.26</v>
      </c>
      <c r="G20" s="19" t="s">
        <v>45</v>
      </c>
    </row>
    <row r="21" customFormat="false" ht="15" hidden="false" customHeight="false" outlineLevel="0" collapsed="false">
      <c r="A21" s="16" t="s">
        <v>46</v>
      </c>
      <c r="B21" s="20" t="n">
        <v>0.029</v>
      </c>
      <c r="C21" s="20" t="n">
        <v>0.028</v>
      </c>
      <c r="D21" s="20" t="n">
        <v>0.027</v>
      </c>
      <c r="E21" s="21" t="n">
        <f aca="false">IF(OR(B21="",C21=""),"",(B21-C21)*100)</f>
        <v>0.1</v>
      </c>
      <c r="F21" s="21" t="n">
        <f aca="false">IF(OR(B21="",D21=""),"",(B21-D21)*100)</f>
        <v>0.2</v>
      </c>
      <c r="G21" s="19" t="s">
        <v>47</v>
      </c>
    </row>
    <row r="22" customFormat="false" ht="26.85" hidden="false" customHeight="false" outlineLevel="0" collapsed="false">
      <c r="A22" s="16" t="s">
        <v>48</v>
      </c>
      <c r="B22" s="22" t="n">
        <v>52.1</v>
      </c>
      <c r="C22" s="22" t="n">
        <v>52.9</v>
      </c>
      <c r="D22" s="22" t="n">
        <v>52.8</v>
      </c>
      <c r="E22" s="18" t="n">
        <f aca="false">IF(OR(B22="",C22="",C22=0),"",B22/C22-1)</f>
        <v>-0.0151228733459357</v>
      </c>
      <c r="F22" s="18" t="n">
        <f aca="false">IF(OR(B22="",D22="",D22=0),"",B22/D22-1)</f>
        <v>-0.0132575757575757</v>
      </c>
      <c r="G22" s="19" t="s">
        <v>49</v>
      </c>
    </row>
    <row r="23" customFormat="false" ht="26.85" hidden="false" customHeight="false" outlineLevel="0" collapsed="false">
      <c r="A23" s="16" t="s">
        <v>50</v>
      </c>
      <c r="B23" s="23" t="n">
        <v>9400</v>
      </c>
      <c r="C23" s="23" t="n">
        <v>9100</v>
      </c>
      <c r="D23" s="23" t="n">
        <v>8200</v>
      </c>
      <c r="E23" s="18" t="n">
        <f aca="false">IF(OR(B23="",C23="",C23=0),"",B23/C23-1)</f>
        <v>0.0329670329670331</v>
      </c>
      <c r="F23" s="18" t="n">
        <f aca="false">IF(OR(B23="",D23="",D23=0),"",B23/D23-1)</f>
        <v>0.146341463414634</v>
      </c>
      <c r="G23" s="19" t="s">
        <v>51</v>
      </c>
    </row>
    <row r="25" customFormat="false" ht="15" hidden="false" customHeight="false" outlineLevel="0" collapsed="false">
      <c r="A25" s="4" t="s">
        <v>52</v>
      </c>
      <c r="B25" s="24" t="s">
        <v>53</v>
      </c>
    </row>
    <row r="26" customFormat="false" ht="31.5" hidden="false" customHeight="true" outlineLevel="0" collapsed="false">
      <c r="A26" s="25" t="s">
        <v>79</v>
      </c>
      <c r="B26" s="25"/>
      <c r="C26" s="25"/>
      <c r="D26" s="25"/>
      <c r="E26" s="25"/>
      <c r="F26" s="25"/>
      <c r="G26" s="25"/>
    </row>
    <row r="28" customFormat="false" ht="15" hidden="false" customHeight="false" outlineLevel="0" collapsed="false">
      <c r="A28" s="4" t="s">
        <v>54</v>
      </c>
      <c r="B28" s="24" t="s">
        <v>55</v>
      </c>
    </row>
    <row r="29" customFormat="false" ht="31.5" hidden="false" customHeight="true" outlineLevel="0" collapsed="false">
      <c r="A29" s="25" t="s">
        <v>80</v>
      </c>
      <c r="B29" s="25"/>
      <c r="C29" s="25"/>
      <c r="D29" s="25"/>
      <c r="E29" s="25"/>
      <c r="F29" s="25"/>
      <c r="G29" s="25"/>
    </row>
    <row r="30" customFormat="false" ht="31.5" hidden="false" customHeight="true" outlineLevel="0" collapsed="false">
      <c r="A30" s="25" t="s">
        <v>81</v>
      </c>
      <c r="B30" s="25"/>
      <c r="C30" s="25"/>
      <c r="D30" s="25"/>
      <c r="E30" s="25"/>
      <c r="F30" s="25"/>
      <c r="G30" s="25"/>
    </row>
    <row r="32" customFormat="false" ht="15" hidden="false" customHeight="false" outlineLevel="0" collapsed="false">
      <c r="A32" s="4" t="s">
        <v>56</v>
      </c>
      <c r="B32" s="24" t="s">
        <v>57</v>
      </c>
    </row>
    <row r="33" customFormat="false" ht="31.5" hidden="false" customHeight="true" outlineLevel="0" collapsed="false">
      <c r="A33" s="25" t="s">
        <v>82</v>
      </c>
      <c r="B33" s="25"/>
      <c r="C33" s="25"/>
      <c r="D33" s="25"/>
      <c r="E33" s="25"/>
      <c r="F33" s="25"/>
      <c r="G33" s="25"/>
    </row>
    <row r="34" customFormat="false" ht="31.5" hidden="false" customHeight="true" outlineLevel="0" collapsed="false">
      <c r="A34" s="25" t="s">
        <v>83</v>
      </c>
      <c r="B34" s="25"/>
      <c r="C34" s="25"/>
      <c r="D34" s="25"/>
      <c r="E34" s="25"/>
      <c r="F34" s="25"/>
      <c r="G34" s="25"/>
    </row>
    <row r="36" customFormat="false" ht="15" hidden="false" customHeight="false" outlineLevel="0" collapsed="false">
      <c r="A36" s="4" t="s">
        <v>58</v>
      </c>
      <c r="B36" s="24" t="s">
        <v>59</v>
      </c>
    </row>
    <row r="37" customFormat="false" ht="15" hidden="false" customHeight="false" outlineLevel="0" collapsed="false">
      <c r="A37" s="3" t="s">
        <v>60</v>
      </c>
      <c r="B37" s="3"/>
      <c r="C37" s="3"/>
      <c r="D37" s="3"/>
      <c r="E37" s="3"/>
      <c r="F37" s="3" t="s">
        <v>61</v>
      </c>
      <c r="G37" s="3" t="s">
        <v>62</v>
      </c>
    </row>
    <row r="38" customFormat="false" ht="31.5" hidden="false" customHeight="true" outlineLevel="0" collapsed="false">
      <c r="A38" s="25" t="s">
        <v>84</v>
      </c>
      <c r="B38" s="25"/>
      <c r="C38" s="25"/>
      <c r="D38" s="25"/>
      <c r="E38" s="25"/>
      <c r="F38" s="26" t="s">
        <v>25</v>
      </c>
      <c r="G38" s="26" t="s">
        <v>85</v>
      </c>
    </row>
    <row r="39" customFormat="false" ht="31.5" hidden="false" customHeight="true" outlineLevel="0" collapsed="false">
      <c r="A39" s="25" t="s">
        <v>86</v>
      </c>
      <c r="B39" s="25"/>
      <c r="C39" s="25"/>
      <c r="D39" s="25"/>
      <c r="E39" s="25"/>
      <c r="F39" s="26" t="s">
        <v>25</v>
      </c>
      <c r="G39" s="26" t="s">
        <v>87</v>
      </c>
    </row>
    <row r="40" customFormat="false" ht="31.5" hidden="false" customHeight="true" outlineLevel="0" collapsed="false">
      <c r="A40" s="25" t="s">
        <v>88</v>
      </c>
      <c r="B40" s="25"/>
      <c r="C40" s="25"/>
      <c r="D40" s="25"/>
      <c r="E40" s="25"/>
      <c r="F40" s="26" t="s">
        <v>89</v>
      </c>
      <c r="G40" s="26" t="s">
        <v>90</v>
      </c>
    </row>
    <row r="42" customFormat="false" ht="15" hidden="false" customHeight="false" outlineLevel="0" collapsed="false">
      <c r="A42" s="4" t="s">
        <v>63</v>
      </c>
      <c r="B42" s="24" t="s">
        <v>64</v>
      </c>
    </row>
    <row r="43" customFormat="false" ht="31.5" hidden="false" customHeight="true" outlineLevel="0" collapsed="false">
      <c r="A43" s="25" t="s">
        <v>91</v>
      </c>
      <c r="B43" s="25"/>
      <c r="C43" s="25"/>
      <c r="D43" s="25"/>
      <c r="E43" s="25"/>
      <c r="F43" s="25"/>
      <c r="G43" s="25"/>
    </row>
  </sheetData>
  <mergeCells count="10">
    <mergeCell ref="A6:G6"/>
    <mergeCell ref="A26:G26"/>
    <mergeCell ref="A29:G29"/>
    <mergeCell ref="A30:G30"/>
    <mergeCell ref="A33:G33"/>
    <mergeCell ref="A34:G34"/>
    <mergeCell ref="A38:E38"/>
    <mergeCell ref="A39:E39"/>
    <mergeCell ref="A40:E40"/>
    <mergeCell ref="A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3" min="2" style="0" width="60"/>
  </cols>
  <sheetData>
    <row r="1" customFormat="false" ht="17.35" hidden="false" customHeight="false" outlineLevel="0" collapsed="false">
      <c r="A1" s="1" t="s">
        <v>92</v>
      </c>
    </row>
    <row r="3" customFormat="false" ht="15" hidden="false" customHeight="false" outlineLevel="0" collapsed="false">
      <c r="A3" s="3" t="s">
        <v>93</v>
      </c>
      <c r="B3" s="3" t="s">
        <v>39</v>
      </c>
      <c r="C3" s="3" t="s">
        <v>94</v>
      </c>
    </row>
    <row r="4" customFormat="false" ht="35.05" hidden="false" customHeight="false" outlineLevel="0" collapsed="false">
      <c r="A4" s="27" t="s">
        <v>95</v>
      </c>
      <c r="B4" s="27" t="s">
        <v>96</v>
      </c>
      <c r="C4" s="27" t="s">
        <v>97</v>
      </c>
    </row>
    <row r="5" customFormat="false" ht="23.85" hidden="false" customHeight="false" outlineLevel="0" collapsed="false">
      <c r="A5" s="27" t="s">
        <v>98</v>
      </c>
      <c r="B5" s="27" t="s">
        <v>99</v>
      </c>
      <c r="C5" s="27" t="s">
        <v>100</v>
      </c>
    </row>
    <row r="6" customFormat="false" ht="35.05" hidden="false" customHeight="false" outlineLevel="0" collapsed="false">
      <c r="A6" s="27" t="s">
        <v>101</v>
      </c>
      <c r="B6" s="27" t="s">
        <v>102</v>
      </c>
      <c r="C6" s="27" t="s">
        <v>103</v>
      </c>
    </row>
    <row r="7" customFormat="false" ht="23.85" hidden="false" customHeight="false" outlineLevel="0" collapsed="false">
      <c r="A7" s="27" t="s">
        <v>104</v>
      </c>
      <c r="B7" s="27" t="s">
        <v>105</v>
      </c>
      <c r="C7" s="27" t="s">
        <v>100</v>
      </c>
    </row>
    <row r="8" customFormat="false" ht="15" hidden="false" customHeight="false" outlineLevel="0" collapsed="false">
      <c r="A8" s="27" t="s">
        <v>33</v>
      </c>
      <c r="B8" s="27" t="s">
        <v>106</v>
      </c>
      <c r="C8" s="27" t="s">
        <v>107</v>
      </c>
    </row>
    <row r="9" customFormat="false" ht="15" hidden="false" customHeight="false" outlineLevel="0" collapsed="false">
      <c r="A9" s="27" t="s">
        <v>34</v>
      </c>
      <c r="B9" s="27" t="s">
        <v>108</v>
      </c>
      <c r="C9" s="27" t="s">
        <v>107</v>
      </c>
    </row>
    <row r="10" customFormat="false" ht="23.85" hidden="false" customHeight="false" outlineLevel="0" collapsed="false">
      <c r="A10" s="27" t="s">
        <v>35</v>
      </c>
      <c r="B10" s="27" t="s">
        <v>109</v>
      </c>
      <c r="C10" s="27" t="s">
        <v>107</v>
      </c>
    </row>
    <row r="11" customFormat="false" ht="15" hidden="false" customHeight="false" outlineLevel="0" collapsed="false">
      <c r="A11" s="27" t="s">
        <v>110</v>
      </c>
      <c r="B11" s="27" t="s">
        <v>111</v>
      </c>
      <c r="C11" s="27" t="s">
        <v>112</v>
      </c>
    </row>
    <row r="13" customFormat="false" ht="31.5" hidden="false" customHeight="true" outlineLevel="0" collapsed="false">
      <c r="A13" s="2" t="s">
        <v>113</v>
      </c>
      <c r="B13" s="2"/>
      <c r="C13" s="2"/>
    </row>
  </sheetData>
  <mergeCells count="1">
    <mergeCell ref="A13:C1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LibreOffice/26.2.5.2$MacOSX_AARCH64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2026-10-11T00:00:00Z</dcterms:created>
  <dc:creator>Sentopi</dc:creator>
  <dc:description/>
  <dc:language>en-US</dc:language>
  <cp:lastModifiedBy/>
  <dcterms:modified xsi:type="dcterms:W3CDTF">2026-10-13T15:26:25Z</dcterms:modified>
  <cp:revision>0</cp:revision>
  <dc:subject/>
  <dc:title>Monthly client report template</dc:title>
</cp:coreProperties>
</file>

<file path=docProps/custom.xml><?xml version="1.0" encoding="utf-8"?>
<Properties xmlns="http://schemas.openxmlformats.org/officeDocument/2006/custom-properties" xmlns:vt="http://schemas.openxmlformats.org/officeDocument/2006/docPropsVTypes"/>
</file>